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845" windowHeight="127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<sst xmlns="http://schemas.openxmlformats.org/spreadsheetml/2006/main" count="92" uniqueCount="90">
  <si>
    <t>附件1</t>
  </si>
  <si>
    <r>
      <rPr>
        <b/>
        <sz val="26"/>
        <color theme="1"/>
        <rFont val="宋体"/>
        <charset val="134"/>
        <scheme val="minor"/>
      </rPr>
      <t xml:space="preserve">  北井</t>
    </r>
    <r>
      <rPr>
        <b/>
        <sz val="26"/>
        <color rgb="FF000000"/>
        <rFont val="宋体"/>
        <charset val="134"/>
      </rPr>
      <t>村2026年年度预算表</t>
    </r>
  </si>
  <si>
    <r>
      <rPr>
        <sz val="14"/>
        <color theme="1"/>
        <rFont val="宋体"/>
        <charset val="134"/>
        <scheme val="minor"/>
      </rPr>
      <t>年初银行存款余额：</t>
    </r>
    <r>
      <rPr>
        <u/>
        <sz val="14"/>
        <color theme="1"/>
        <rFont val="宋体"/>
        <charset val="134"/>
        <scheme val="minor"/>
      </rPr>
      <t xml:space="preserve"> 1,132,138.24  </t>
    </r>
    <r>
      <rPr>
        <sz val="14"/>
        <color theme="1"/>
        <rFont val="宋体"/>
        <charset val="134"/>
        <scheme val="minor"/>
      </rPr>
      <t>元</t>
    </r>
  </si>
  <si>
    <t>收入</t>
  </si>
  <si>
    <t>金额（元）</t>
  </si>
  <si>
    <t>支出</t>
  </si>
  <si>
    <t>一、经营收入</t>
  </si>
  <si>
    <t>一、经营支出</t>
  </si>
  <si>
    <t>1、销售收入</t>
  </si>
  <si>
    <t>1、劳务成本（公益岗工资）</t>
  </si>
  <si>
    <t>2、劳务收入</t>
  </si>
  <si>
    <t>（1）公益岗工资</t>
  </si>
  <si>
    <t>3、出租收入</t>
  </si>
  <si>
    <t>二、税金及附加</t>
  </si>
  <si>
    <t>（1）房屋、学校等</t>
  </si>
  <si>
    <t>三、管理费用</t>
  </si>
  <si>
    <t>（2）其他</t>
  </si>
  <si>
    <t>1、办公费</t>
  </si>
  <si>
    <t>4、发包收入</t>
  </si>
  <si>
    <t>2、报刊费</t>
  </si>
  <si>
    <t>（1）春棚租金</t>
  </si>
  <si>
    <t>3、水、电费（村部用）</t>
  </si>
  <si>
    <t>（2）保鲜库、笤帚苗子厂租金</t>
  </si>
  <si>
    <t>4、网费</t>
  </si>
  <si>
    <t>（3）养殖小区租金</t>
  </si>
  <si>
    <t>5、差旅费</t>
  </si>
  <si>
    <t>（4）土地、荒山、林地等租
(水浇地：38亩*600=22800元
  荒山：100000元</t>
  </si>
  <si>
    <t>6、交通费</t>
  </si>
  <si>
    <t>（5）其他</t>
  </si>
  <si>
    <t>7、取暖费（包括取暖电费）</t>
  </si>
  <si>
    <t>5、京蒙帮扶</t>
  </si>
  <si>
    <t>8、监委会、小组长、村民代表工资</t>
  </si>
  <si>
    <t>6、幸福院光伏收入</t>
  </si>
  <si>
    <t>9、人工费</t>
  </si>
  <si>
    <t>7、屋顶光伏收入</t>
  </si>
  <si>
    <t>10、车工费</t>
  </si>
  <si>
    <t>8、联村电站光伏收入</t>
  </si>
  <si>
    <t>11、咨询费（审计费、法律服务费、代理费等）</t>
  </si>
  <si>
    <t>9、其他</t>
  </si>
  <si>
    <t>12、维修费</t>
  </si>
  <si>
    <t>二、投资收益</t>
  </si>
  <si>
    <t>四、公益支出</t>
  </si>
  <si>
    <t>1、股权投资收益</t>
  </si>
  <si>
    <t>1、内部公益事业</t>
  </si>
  <si>
    <t>2、债权投资收益</t>
  </si>
  <si>
    <t>（1）租赁捡石机</t>
  </si>
  <si>
    <t>3、三位一体投资收益</t>
  </si>
  <si>
    <t>（2）自来水维修</t>
  </si>
  <si>
    <t>4.其他投资收益</t>
  </si>
  <si>
    <t>（3）滴灌井管道维修</t>
  </si>
  <si>
    <t>三、补助收入</t>
  </si>
  <si>
    <t>2、集体福利</t>
  </si>
  <si>
    <t>1、转移支付</t>
  </si>
  <si>
    <t>（1）自来水电费</t>
  </si>
  <si>
    <t>2、党员活动经费</t>
  </si>
  <si>
    <t>（2）文化福利</t>
  </si>
  <si>
    <t>3、其他</t>
  </si>
  <si>
    <t>3、成员福利（党员活动经费）</t>
  </si>
  <si>
    <t>四、其他收入</t>
  </si>
  <si>
    <t>4、公益性固定资产费用</t>
  </si>
  <si>
    <t>1、存款利息</t>
  </si>
  <si>
    <t>（1）机电井维修（京蒙）</t>
  </si>
  <si>
    <t>2、收取卫生费</t>
  </si>
  <si>
    <t>（2）秋季维修田间路（京蒙）</t>
  </si>
  <si>
    <t>3、罚款</t>
  </si>
  <si>
    <t>（3）村部维修（京蒙）</t>
  </si>
  <si>
    <t xml:space="preserve"> </t>
  </si>
  <si>
    <t>4、其他</t>
  </si>
  <si>
    <t>5、卫生费支出</t>
  </si>
  <si>
    <t>五、征地款收入</t>
  </si>
  <si>
    <t>（1）卫生转运费</t>
  </si>
  <si>
    <t>1、蒙能占地款</t>
  </si>
  <si>
    <t>（2）卫生治理</t>
  </si>
  <si>
    <t>2、其他</t>
  </si>
  <si>
    <t>6、其他（质保金）</t>
  </si>
  <si>
    <t>五、其他支出</t>
  </si>
  <si>
    <t>1、银行手续费</t>
  </si>
  <si>
    <t>六、固定资产支出</t>
  </si>
  <si>
    <t>七、征地款支出</t>
  </si>
  <si>
    <t>八.还往来款</t>
  </si>
  <si>
    <t>合计</t>
  </si>
  <si>
    <t>说明：</t>
  </si>
  <si>
    <t>村党支部意见：
签字：
                       年    月    日</t>
  </si>
  <si>
    <t>村委会意见：
签字：
                            年    月    日</t>
  </si>
  <si>
    <t>监委会意见：
签字：
                      年    月    日</t>
  </si>
  <si>
    <t>农经站意见：
签字：
                            年    月    日</t>
  </si>
  <si>
    <t>包村领导意见意见：
签字：
                       年    月    日</t>
  </si>
  <si>
    <t>业务领导意见：
签字：
                            年    月    日</t>
  </si>
  <si>
    <t xml:space="preserve">党政主要领导意见：
签字：
                                                               年        月        日
</t>
  </si>
  <si>
    <t xml:space="preserve">党政联席会议意见：
签章：
                                                               年        月        日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</si>
</sst>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u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宋体"/>
      <charset val="134"/>
      <scheme val="minor"/>
    </font>
    <font>
      <b/>
      <sz val="2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43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3" fontId="8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43" fontId="7" fillId="2" borderId="1" xfId="0" applyNumberFormat="1" applyFont="1" applyFill="1" applyBorder="1" applyAlignment="1">
      <alignment vertical="center" wrapText="1"/>
    </xf>
    <xf numFmtId="43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43" fontId="8" fillId="3" borderId="1" xfId="0" applyNumberFormat="1" applyFont="1" applyFill="1" applyBorder="1" applyAlignment="1">
      <alignment vertical="center" wrapText="1"/>
    </xf>
    <xf numFmtId="43" fontId="7" fillId="3" borderId="1" xfId="0" applyNumberFormat="1" applyFont="1" applyFill="1" applyBorder="1" applyAlignment="1">
      <alignment vertical="center" wrapText="1"/>
    </xf>
    <xf numFmtId="43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3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3" fontId="7" fillId="2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6"/>
  <sheetViews>
    <sheetView tabSelected="1" workbookViewId="0">
      <selection activeCell="G47" sqref="G47"/>
    </sheetView>
  </sheetViews>
  <sheetFormatPr defaultColWidth="9" defaultRowHeight="14.25" outlineLevelCol="4"/>
  <cols>
    <col min="1" max="1" width="28.625" style="2" customWidth="1"/>
    <col min="2" max="2" width="20.625" style="2" customWidth="1"/>
    <col min="3" max="3" width="27.75" style="3" customWidth="1"/>
    <col min="4" max="4" width="20.625" style="2" customWidth="1"/>
    <col min="5" max="6" width="9" style="1"/>
    <col min="7" max="7" width="22" style="1" customWidth="1"/>
    <col min="8" max="16384" width="9" style="1"/>
  </cols>
  <sheetData>
    <row r="1" s="1" customFormat="1" ht="46" customHeight="1" spans="1:4">
      <c r="A1" s="4" t="s">
        <v>0</v>
      </c>
      <c r="B1" s="4"/>
      <c r="C1" s="5"/>
      <c r="D1" s="6"/>
    </row>
    <row r="2" s="1" customFormat="1" ht="42" customHeight="1" spans="1:4">
      <c r="A2" s="7" t="s">
        <v>1</v>
      </c>
      <c r="B2" s="8"/>
      <c r="C2" s="9"/>
      <c r="D2" s="8"/>
    </row>
    <row r="3" s="1" customFormat="1" ht="37" customHeight="1" spans="1:4">
      <c r="A3" s="10" t="s">
        <v>2</v>
      </c>
      <c r="B3" s="10"/>
      <c r="C3" s="11"/>
      <c r="D3" s="10"/>
    </row>
    <row r="4" s="1" customFormat="1" ht="37" customHeight="1" spans="1:4">
      <c r="A4" s="12" t="s">
        <v>3</v>
      </c>
      <c r="B4" s="12" t="s">
        <v>4</v>
      </c>
      <c r="C4" s="12" t="s">
        <v>5</v>
      </c>
      <c r="D4" s="12" t="s">
        <v>4</v>
      </c>
    </row>
    <row r="5" s="1" customFormat="1" ht="37" customHeight="1" spans="1:4">
      <c r="A5" s="13" t="s">
        <v>6</v>
      </c>
      <c r="B5" s="14">
        <f>B6+B7+B8+B11+B17+B18+B19+B20+B21</f>
        <v>252800</v>
      </c>
      <c r="C5" s="15" t="s">
        <v>7</v>
      </c>
      <c r="D5" s="14">
        <f>D7</f>
        <v>44400</v>
      </c>
    </row>
    <row r="6" s="1" customFormat="1" ht="37" customHeight="1" spans="1:4">
      <c r="A6" s="16" t="s">
        <v>8</v>
      </c>
      <c r="B6" s="17"/>
      <c r="C6" s="18" t="s">
        <v>9</v>
      </c>
      <c r="D6" s="17"/>
    </row>
    <row r="7" s="1" customFormat="1" ht="37" customHeight="1" spans="1:4">
      <c r="A7" s="16" t="s">
        <v>10</v>
      </c>
      <c r="B7" s="17"/>
      <c r="C7" s="16" t="s">
        <v>11</v>
      </c>
      <c r="D7" s="17">
        <v>44400</v>
      </c>
    </row>
    <row r="8" s="1" customFormat="1" ht="37" customHeight="1" spans="1:4">
      <c r="A8" s="19" t="s">
        <v>12</v>
      </c>
      <c r="B8" s="17">
        <f>B9+B10</f>
        <v>0</v>
      </c>
      <c r="C8" s="15" t="s">
        <v>13</v>
      </c>
      <c r="D8" s="20"/>
    </row>
    <row r="9" s="1" customFormat="1" ht="37" customHeight="1" spans="1:4">
      <c r="A9" s="16" t="s">
        <v>14</v>
      </c>
      <c r="B9" s="17"/>
      <c r="C9" s="15" t="s">
        <v>15</v>
      </c>
      <c r="D9" s="20">
        <v>131300</v>
      </c>
    </row>
    <row r="10" s="1" customFormat="1" ht="37" customHeight="1" spans="1:4">
      <c r="A10" s="16" t="s">
        <v>16</v>
      </c>
      <c r="B10" s="21"/>
      <c r="C10" s="16" t="s">
        <v>17</v>
      </c>
      <c r="D10" s="17">
        <v>20000</v>
      </c>
    </row>
    <row r="11" s="1" customFormat="1" ht="37" customHeight="1" spans="1:4">
      <c r="A11" s="16" t="s">
        <v>18</v>
      </c>
      <c r="B11" s="17">
        <v>122800</v>
      </c>
      <c r="C11" s="16" t="s">
        <v>19</v>
      </c>
      <c r="D11" s="17">
        <v>5000</v>
      </c>
    </row>
    <row r="12" s="1" customFormat="1" ht="37" customHeight="1" spans="1:4">
      <c r="A12" s="16" t="s">
        <v>20</v>
      </c>
      <c r="B12" s="17"/>
      <c r="C12" s="16" t="s">
        <v>21</v>
      </c>
      <c r="D12" s="17">
        <v>3000</v>
      </c>
    </row>
    <row r="13" s="1" customFormat="1" ht="37" customHeight="1" spans="1:4">
      <c r="A13" s="18" t="s">
        <v>22</v>
      </c>
      <c r="B13" s="17"/>
      <c r="C13" s="16" t="s">
        <v>23</v>
      </c>
      <c r="D13" s="17">
        <v>1200</v>
      </c>
    </row>
    <row r="14" s="1" customFormat="1" ht="37" customHeight="1" spans="1:4">
      <c r="A14" s="16" t="s">
        <v>24</v>
      </c>
      <c r="B14" s="17"/>
      <c r="C14" s="16" t="s">
        <v>25</v>
      </c>
      <c r="D14" s="17">
        <v>5000</v>
      </c>
    </row>
    <row r="15" s="1" customFormat="1" ht="54" customHeight="1" spans="1:4">
      <c r="A15" s="18" t="s">
        <v>26</v>
      </c>
      <c r="B15" s="17">
        <v>122800</v>
      </c>
      <c r="C15" s="16" t="s">
        <v>27</v>
      </c>
      <c r="D15" s="17">
        <v>18000</v>
      </c>
    </row>
    <row r="16" s="1" customFormat="1" ht="37" customHeight="1" spans="1:4">
      <c r="A16" s="16" t="s">
        <v>28</v>
      </c>
      <c r="B16" s="17"/>
      <c r="C16" s="18" t="s">
        <v>29</v>
      </c>
      <c r="D16" s="17">
        <v>15000</v>
      </c>
    </row>
    <row r="17" s="1" customFormat="1" ht="37" customHeight="1" spans="1:4">
      <c r="A17" s="16" t="s">
        <v>30</v>
      </c>
      <c r="B17" s="17">
        <v>90000</v>
      </c>
      <c r="C17" s="18" t="s">
        <v>31</v>
      </c>
      <c r="D17" s="17">
        <v>25100</v>
      </c>
    </row>
    <row r="18" s="1" customFormat="1" ht="37" customHeight="1" spans="1:4">
      <c r="A18" s="16" t="s">
        <v>32</v>
      </c>
      <c r="B18" s="17"/>
      <c r="C18" s="16" t="s">
        <v>33</v>
      </c>
      <c r="D18" s="17">
        <v>10000</v>
      </c>
    </row>
    <row r="19" s="1" customFormat="1" ht="37" customHeight="1" spans="1:4">
      <c r="A19" s="16" t="s">
        <v>34</v>
      </c>
      <c r="B19" s="17"/>
      <c r="C19" s="16" t="s">
        <v>35</v>
      </c>
      <c r="D19" s="17">
        <v>10000</v>
      </c>
    </row>
    <row r="20" s="1" customFormat="1" ht="37" customHeight="1" spans="1:4">
      <c r="A20" s="16" t="s">
        <v>36</v>
      </c>
      <c r="B20" s="17">
        <v>40000</v>
      </c>
      <c r="C20" s="18" t="s">
        <v>37</v>
      </c>
      <c r="D20" s="17">
        <v>9000</v>
      </c>
    </row>
    <row r="21" s="1" customFormat="1" ht="37" customHeight="1" spans="1:4">
      <c r="A21" s="16" t="s">
        <v>38</v>
      </c>
      <c r="B21" s="17"/>
      <c r="C21" s="16" t="s">
        <v>39</v>
      </c>
      <c r="D21" s="17">
        <v>10000</v>
      </c>
    </row>
    <row r="22" s="1" customFormat="1" ht="37" customHeight="1" spans="1:4">
      <c r="A22" s="15" t="s">
        <v>40</v>
      </c>
      <c r="B22" s="20"/>
      <c r="C22" s="15" t="s">
        <v>41</v>
      </c>
      <c r="D22" s="20">
        <f>D23+D27+D30+D31+D35+D38</f>
        <v>220505</v>
      </c>
    </row>
    <row r="23" s="1" customFormat="1" ht="37" customHeight="1" spans="1:4">
      <c r="A23" s="16" t="s">
        <v>42</v>
      </c>
      <c r="B23" s="17"/>
      <c r="C23" s="16" t="s">
        <v>43</v>
      </c>
      <c r="D23" s="17">
        <f>D24+D25+D26</f>
        <v>57000</v>
      </c>
    </row>
    <row r="24" s="1" customFormat="1" ht="37" customHeight="1" spans="1:4">
      <c r="A24" s="16" t="s">
        <v>44</v>
      </c>
      <c r="B24" s="17"/>
      <c r="C24" s="16" t="s">
        <v>45</v>
      </c>
      <c r="D24" s="17">
        <v>10000</v>
      </c>
    </row>
    <row r="25" s="1" customFormat="1" ht="37" customHeight="1" spans="1:4">
      <c r="A25" s="16" t="s">
        <v>46</v>
      </c>
      <c r="B25" s="17"/>
      <c r="C25" s="16" t="s">
        <v>47</v>
      </c>
      <c r="D25" s="17">
        <v>12000</v>
      </c>
    </row>
    <row r="26" s="1" customFormat="1" ht="37" customHeight="1" spans="1:4">
      <c r="A26" s="16" t="s">
        <v>48</v>
      </c>
      <c r="B26" s="17"/>
      <c r="C26" s="16" t="s">
        <v>49</v>
      </c>
      <c r="D26" s="17">
        <v>35000</v>
      </c>
    </row>
    <row r="27" s="1" customFormat="1" ht="37" customHeight="1" spans="1:4">
      <c r="A27" s="15" t="s">
        <v>50</v>
      </c>
      <c r="B27" s="20">
        <f>B28+B29+B30</f>
        <v>95000</v>
      </c>
      <c r="C27" s="16" t="s">
        <v>51</v>
      </c>
      <c r="D27" s="17">
        <f>D28+D29</f>
        <v>26000</v>
      </c>
    </row>
    <row r="28" s="1" customFormat="1" ht="37" customHeight="1" spans="1:4">
      <c r="A28" s="16" t="s">
        <v>52</v>
      </c>
      <c r="B28" s="17">
        <v>80000</v>
      </c>
      <c r="C28" s="16" t="s">
        <v>53</v>
      </c>
      <c r="D28" s="17">
        <v>16000</v>
      </c>
    </row>
    <row r="29" s="1" customFormat="1" ht="37" customHeight="1" spans="1:4">
      <c r="A29" s="16" t="s">
        <v>54</v>
      </c>
      <c r="B29" s="17">
        <v>15000</v>
      </c>
      <c r="C29" s="16" t="s">
        <v>55</v>
      </c>
      <c r="D29" s="17">
        <v>10000</v>
      </c>
    </row>
    <row r="30" s="1" customFormat="1" ht="37" customHeight="1" spans="1:4">
      <c r="A30" s="16" t="s">
        <v>56</v>
      </c>
      <c r="B30" s="17"/>
      <c r="C30" s="18" t="s">
        <v>57</v>
      </c>
      <c r="D30" s="17">
        <v>15000</v>
      </c>
    </row>
    <row r="31" s="1" customFormat="1" ht="37" customHeight="1" spans="1:4">
      <c r="A31" s="15" t="s">
        <v>58</v>
      </c>
      <c r="B31" s="20">
        <f>B32+B33+B34+B35</f>
        <v>16000</v>
      </c>
      <c r="C31" s="18" t="s">
        <v>59</v>
      </c>
      <c r="D31" s="17">
        <f>D32+D33+D34</f>
        <v>82000</v>
      </c>
    </row>
    <row r="32" s="1" customFormat="1" ht="37" customHeight="1" spans="1:4">
      <c r="A32" s="16" t="s">
        <v>60</v>
      </c>
      <c r="B32" s="17"/>
      <c r="C32" s="18" t="s">
        <v>61</v>
      </c>
      <c r="D32" s="17">
        <v>20000</v>
      </c>
    </row>
    <row r="33" s="1" customFormat="1" ht="37" customHeight="1" spans="1:5">
      <c r="A33" s="16" t="s">
        <v>62</v>
      </c>
      <c r="B33" s="17">
        <v>16000</v>
      </c>
      <c r="C33" s="18" t="s">
        <v>63</v>
      </c>
      <c r="D33" s="17">
        <v>22000</v>
      </c>
    </row>
    <row r="34" s="1" customFormat="1" ht="37" customHeight="1" spans="1:5">
      <c r="A34" s="16" t="s">
        <v>64</v>
      </c>
      <c r="B34" s="17"/>
      <c r="C34" s="18" t="s">
        <v>65</v>
      </c>
      <c r="D34" s="17">
        <v>40000</v>
      </c>
      <c r="E34" s="1" t="s">
        <v>66</v>
      </c>
    </row>
    <row r="35" s="1" customFormat="1" ht="37" customHeight="1" spans="1:5">
      <c r="A35" s="16" t="s">
        <v>67</v>
      </c>
      <c r="B35" s="17"/>
      <c r="C35" s="22" t="s">
        <v>68</v>
      </c>
      <c r="D35" s="17">
        <f>D36+D37</f>
        <v>40000</v>
      </c>
    </row>
    <row r="36" s="1" customFormat="1" ht="37" customHeight="1" spans="1:5">
      <c r="A36" s="15" t="s">
        <v>69</v>
      </c>
      <c r="B36" s="20">
        <f>B37+B38</f>
        <v>350000</v>
      </c>
      <c r="C36" s="22" t="s">
        <v>70</v>
      </c>
      <c r="D36" s="17">
        <v>20000</v>
      </c>
    </row>
    <row r="37" s="1" customFormat="1" ht="37" customHeight="1" spans="1:5">
      <c r="A37" s="16" t="s">
        <v>71</v>
      </c>
      <c r="B37" s="17">
        <v>350000</v>
      </c>
      <c r="C37" s="22" t="s">
        <v>72</v>
      </c>
      <c r="D37" s="17">
        <v>20000</v>
      </c>
    </row>
    <row r="38" s="1" customFormat="1" ht="37" customHeight="1" spans="1:5">
      <c r="A38" s="16" t="s">
        <v>73</v>
      </c>
      <c r="B38" s="17"/>
      <c r="C38" s="16" t="s">
        <v>74</v>
      </c>
      <c r="D38" s="17">
        <v>505</v>
      </c>
    </row>
    <row r="39" s="1" customFormat="1" ht="37" customHeight="1" spans="1:5">
      <c r="A39" s="23"/>
      <c r="B39" s="23"/>
      <c r="C39" s="15" t="s">
        <v>75</v>
      </c>
      <c r="D39" s="20">
        <v>50</v>
      </c>
    </row>
    <row r="40" s="1" customFormat="1" ht="37" customHeight="1" spans="1:5">
      <c r="A40" s="23"/>
      <c r="B40" s="23"/>
      <c r="C40" s="16" t="s">
        <v>76</v>
      </c>
      <c r="D40" s="17">
        <v>50</v>
      </c>
    </row>
    <row r="41" s="1" customFormat="1" ht="37" customHeight="1" spans="1:5">
      <c r="A41" s="23"/>
      <c r="B41" s="23"/>
      <c r="C41" s="24" t="s">
        <v>77</v>
      </c>
      <c r="D41" s="25"/>
    </row>
    <row r="42" s="1" customFormat="1" ht="37" customHeight="1" spans="1:5">
      <c r="A42" s="23"/>
      <c r="B42" s="23"/>
      <c r="C42" s="24" t="s">
        <v>78</v>
      </c>
      <c r="D42" s="26">
        <v>100000</v>
      </c>
    </row>
    <row r="43" s="1" customFormat="1" ht="37" customHeight="1" spans="1:5">
      <c r="A43" s="23"/>
      <c r="B43" s="23"/>
      <c r="C43" s="24" t="s">
        <v>79</v>
      </c>
      <c r="D43" s="26"/>
    </row>
    <row r="44" s="1" customFormat="1" ht="42" customHeight="1" spans="1:5">
      <c r="A44" s="12" t="s">
        <v>80</v>
      </c>
      <c r="B44" s="27">
        <f>B36+B31+B27+B22+B5</f>
        <v>713800</v>
      </c>
      <c r="C44" s="12" t="s">
        <v>80</v>
      </c>
      <c r="D44" s="27">
        <f>D5+D8+D9+D22+D39+D42</f>
        <v>496255</v>
      </c>
    </row>
    <row r="45" s="1" customFormat="1" ht="42" customHeight="1" spans="1:5">
      <c r="A45" s="28"/>
      <c r="B45" s="29"/>
      <c r="C45" s="30"/>
      <c r="D45" s="31"/>
    </row>
    <row r="46" s="1" customFormat="1" ht="25" customHeight="1" spans="1:5">
      <c r="A46" s="32" t="s">
        <v>81</v>
      </c>
      <c r="B46" s="33"/>
      <c r="C46" s="33"/>
      <c r="D46" s="34"/>
    </row>
    <row r="47" s="1" customFormat="1" ht="59" customHeight="1" spans="1:5">
      <c r="A47" s="35" t="s">
        <v>82</v>
      </c>
      <c r="B47" s="36"/>
      <c r="C47" s="35" t="s">
        <v>83</v>
      </c>
      <c r="D47" s="36"/>
    </row>
    <row r="48" s="1" customFormat="1" ht="58" customHeight="1" spans="1:5">
      <c r="A48" s="35" t="s">
        <v>84</v>
      </c>
      <c r="B48" s="36"/>
      <c r="C48" s="35" t="s">
        <v>85</v>
      </c>
      <c r="D48" s="36"/>
    </row>
    <row r="49" s="1" customFormat="1" ht="71" customHeight="1" spans="1:4">
      <c r="A49" s="35" t="s">
        <v>86</v>
      </c>
      <c r="B49" s="36"/>
      <c r="C49" s="35" t="s">
        <v>87</v>
      </c>
      <c r="D49" s="36"/>
    </row>
    <row r="50" s="1" customFormat="1" ht="72" customHeight="1" spans="1:4">
      <c r="A50" s="37" t="s">
        <v>88</v>
      </c>
      <c r="B50" s="38"/>
      <c r="C50" s="38"/>
      <c r="D50" s="39"/>
    </row>
    <row r="51" s="1" customFormat="1" ht="69" customHeight="1" spans="1:4">
      <c r="A51" s="37" t="s">
        <v>89</v>
      </c>
      <c r="B51" s="38"/>
      <c r="C51" s="38"/>
      <c r="D51" s="39"/>
    </row>
    <row r="52" s="1" customFormat="1" ht="20" customHeight="1" spans="1:4">
      <c r="A52" s="2"/>
      <c r="B52" s="2"/>
      <c r="C52" s="3"/>
      <c r="D52" s="2"/>
    </row>
    <row r="53" s="1" customFormat="1" ht="51" customHeight="1" spans="1:4">
      <c r="A53" s="2"/>
      <c r="B53" s="2"/>
      <c r="C53" s="3"/>
      <c r="D53" s="2"/>
    </row>
    <row r="54" s="1" customFormat="1" ht="82" customHeight="1" spans="1:4">
      <c r="A54" s="2"/>
      <c r="B54" s="2"/>
      <c r="C54" s="3"/>
      <c r="D54" s="2"/>
    </row>
    <row r="56" ht="48" customHeight="1"/>
  </sheetData>
  <mergeCells count="12">
    <mergeCell ref="A2:D2"/>
    <mergeCell ref="A3:B3"/>
    <mergeCell ref="C3:D3"/>
    <mergeCell ref="A46:D46"/>
    <mergeCell ref="A47:B47"/>
    <mergeCell ref="C47:D47"/>
    <mergeCell ref="A48:B48"/>
    <mergeCell ref="C48:D48"/>
    <mergeCell ref="A49:B49"/>
    <mergeCell ref="C49:D49"/>
    <mergeCell ref="A50:D50"/>
    <mergeCell ref="A51:D51"/>
  </mergeCells>
  <pageMargins left="0.75" right="0.75" top="0.865972222222222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WPS_1604717327</cp:lastModifiedBy>
  <dcterms:created xsi:type="dcterms:W3CDTF">2025-12-18T02:17:00Z</dcterms:created>
  <dcterms:modified xsi:type="dcterms:W3CDTF">2026-05-26T01:48:52Z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64748995B9084F719F9D7C887FC5FFD4_13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