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Sheet1!$A$3:$O$18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<sst xmlns="http://schemas.openxmlformats.org/spreadsheetml/2006/main" count="305" uniqueCount="122">
  <si>
    <t>临时救助人员（公示）名单</t>
  </si>
  <si>
    <t>地址</t>
  </si>
  <si>
    <r>
      <rPr>
        <b/>
        <sz val="12"/>
        <rFont val="宋体"/>
        <charset val="134"/>
      </rPr>
      <t>林东镇</t>
    </r>
    <r>
      <rPr>
        <b/>
        <u/>
        <sz val="12"/>
        <rFont val="宋体"/>
        <charset val="134"/>
      </rPr>
      <t>人民政府</t>
    </r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</si>
  <si>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</si>
  <si>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</si>
  <si>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</si>
  <si>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</si>
  <si>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</si>
  <si>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</si>
  <si>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</si>
  <si>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</si>
  <si>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</si>
  <si>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</si>
  <si>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</si>
  <si>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</si>
  <si>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救助金额（元）</t>
  </si>
  <si>
    <t>李臣</t>
  </si>
  <si>
    <t>150422195312281530</t>
  </si>
  <si>
    <t>农村</t>
  </si>
  <si>
    <t>林东镇</t>
  </si>
  <si>
    <t>白音沟村</t>
  </si>
  <si>
    <t>因病住院</t>
  </si>
  <si>
    <t>支出型</t>
  </si>
  <si>
    <t>特困人员</t>
  </si>
  <si>
    <t>2021.7.6</t>
  </si>
  <si>
    <t>王久民</t>
  </si>
  <si>
    <t>150422197402111518</t>
  </si>
  <si>
    <t>索贝山村</t>
  </si>
  <si>
    <t>贫困户</t>
  </si>
  <si>
    <t>荆桂花</t>
  </si>
  <si>
    <t>150422194208280023</t>
  </si>
  <si>
    <t>兴隆地村</t>
  </si>
  <si>
    <t>年老多病经常住院</t>
  </si>
  <si>
    <t>低保家庭</t>
  </si>
  <si>
    <t>杨春兰</t>
  </si>
  <si>
    <t>150422194312180022</t>
  </si>
  <si>
    <t>大病肝癌</t>
  </si>
  <si>
    <t>赵艳朋</t>
  </si>
  <si>
    <t>150422197605155414</t>
  </si>
  <si>
    <t>蟠龙岗村</t>
  </si>
  <si>
    <t>妻子尿毒症长期透析</t>
  </si>
  <si>
    <t>王振清</t>
  </si>
  <si>
    <t>150422194401295411</t>
  </si>
  <si>
    <t>心脏病住院</t>
  </si>
  <si>
    <t>王文</t>
  </si>
  <si>
    <t>150422197609125418</t>
  </si>
  <si>
    <t>残疾</t>
  </si>
  <si>
    <t>其他</t>
  </si>
  <si>
    <t>赵桂芹</t>
  </si>
  <si>
    <t>150422195402281526</t>
  </si>
  <si>
    <t>孤山子村</t>
  </si>
  <si>
    <t>王洪启</t>
  </si>
  <si>
    <t>150422195610235153</t>
  </si>
  <si>
    <t>道老毛道村</t>
  </si>
  <si>
    <t>妻子大病去世</t>
  </si>
  <si>
    <t>齐志文</t>
  </si>
  <si>
    <t>150422196603165155</t>
  </si>
  <si>
    <t>妻子心脏病</t>
  </si>
  <si>
    <t>刘江</t>
  </si>
  <si>
    <t>150422195311275112</t>
  </si>
  <si>
    <t>妻子瘫痪</t>
  </si>
  <si>
    <t>刘俊生</t>
  </si>
  <si>
    <t>150422198108065113</t>
  </si>
  <si>
    <t>精神病、残疾</t>
  </si>
  <si>
    <t>王景芝</t>
  </si>
  <si>
    <t>150422193707070923</t>
  </si>
  <si>
    <t>大新庄村</t>
  </si>
  <si>
    <t>年老多病</t>
  </si>
  <si>
    <t>翟玉芹</t>
  </si>
  <si>
    <t>150422196005135124</t>
  </si>
  <si>
    <t>白音高洛村</t>
  </si>
  <si>
    <t>疾病花费较多</t>
  </si>
  <si>
    <t>郭士雨</t>
  </si>
  <si>
    <t>150422194611145112</t>
  </si>
  <si>
    <t>残疾、妻子疾病花费较多</t>
  </si>
  <si>
    <t>合计</t>
  </si>
  <si>
    <t>此公示公示期为7天，如有异议，请拨打0476-7865859反映情况</t>
  </si>
  <si>
    <t>陈录</t>
  </si>
  <si>
    <t>150422196212211513</t>
  </si>
  <si>
    <t>因病</t>
  </si>
  <si>
    <t>支出少</t>
  </si>
  <si>
    <t>周玉平</t>
  </si>
  <si>
    <t>150422195410161516</t>
  </si>
  <si>
    <t>低保贫困户</t>
  </si>
  <si>
    <t>死亡</t>
  </si>
  <si>
    <t>辛国章</t>
  </si>
  <si>
    <t>150422196004181516</t>
  </si>
  <si>
    <t>郭详</t>
  </si>
  <si>
    <t>150422196607293613</t>
  </si>
  <si>
    <t>罕吐柏村</t>
  </si>
  <si>
    <t>无支出证明</t>
  </si>
  <si>
    <t>王淑华</t>
  </si>
  <si>
    <t>150422197406201545</t>
  </si>
  <si>
    <t>李国峰</t>
  </si>
  <si>
    <t>150422197004201518</t>
  </si>
  <si>
    <t>衙门庙村</t>
  </si>
  <si>
    <t>大病</t>
  </si>
  <si>
    <t>测算超标</t>
  </si>
  <si>
    <t>胡显江</t>
  </si>
  <si>
    <t>15042219600113153X</t>
  </si>
  <si>
    <t>衙门庙村八沟营子</t>
  </si>
  <si>
    <t>药费单据</t>
  </si>
  <si>
    <t>孙树国</t>
  </si>
  <si>
    <t>150422195704081538</t>
  </si>
  <si>
    <t>社保无支出证明</t>
  </si>
  <si>
    <t>张文会</t>
  </si>
  <si>
    <t>150422196107165113</t>
  </si>
  <si>
    <t>索布嘎村</t>
  </si>
  <si>
    <t>淋巴癌</t>
  </si>
  <si>
    <t>应急型</t>
  </si>
  <si>
    <t>12.4救助4200</t>
  </si>
  <si>
    <t>周恩杰</t>
  </si>
  <si>
    <t>150422196807295138</t>
  </si>
  <si>
    <t>低收入</t>
  </si>
  <si>
    <t>车辆无支出证明</t>
  </si>
  <si>
    <t>李玉</t>
  </si>
  <si>
    <t>150422195310271531</t>
  </si>
  <si>
    <t>夫妻社保1050.71待定</t>
  </si>
  <si>
    <t>杨萍</t>
  </si>
  <si>
    <t>150422195206221526</t>
  </si>
  <si>
    <t>大病花费较多</t>
  </si>
  <si>
    <t>社保1720.86待定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</si>
</sst>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1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33" fillId="15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8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49" fontId="0" fillId="0" borderId="0" xfId="0" applyNumberFormat="1" applyBorder="1">
      <alignment vertical="center"/>
    </xf>
    <xf numFmtId="31" fontId="13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E11" sqref="E11"/>
    </sheetView>
  </sheetViews>
  <sheetFormatPr defaultColWidth="9" defaultRowHeight="13.5"/>
  <cols>
    <col min="1" max="1" width="6.25" customWidth="1"/>
    <col min="2" max="2" width="8.375" customWidth="1"/>
    <col min="3" max="3" width="17.875" style="31" customWidth="1"/>
    <col min="4" max="4" width="9.125" customWidth="1"/>
    <col min="5" max="5" width="17.875" style="32" customWidth="1"/>
    <col min="6" max="6" width="4.875" customWidth="1"/>
    <col min="7" max="7" width="8.75" customWidth="1"/>
    <col min="8" max="8" width="12" customWidth="1"/>
    <col min="9" max="9" width="15.625" customWidth="1"/>
    <col min="10" max="10" width="7.875" customWidth="1"/>
    <col min="11" max="11" width="10.25" customWidth="1"/>
    <col min="12" max="12" width="8.5" customWidth="1"/>
    <col min="13" max="13" width="8.375" customWidth="1"/>
    <col min="14" max="14" width="12.125" customWidth="1"/>
    <col min="15" max="15" width="16.5" customWidth="1"/>
  </cols>
  <sheetData>
    <row r="1" ht="31.5" spans="1:14">
      <c r="A1" s="33" t="s">
        <v>0</v>
      </c>
      <c r="B1" s="33"/>
      <c r="C1" s="34"/>
      <c r="D1" s="33"/>
      <c r="E1" s="35"/>
      <c r="F1" s="33"/>
      <c r="G1" s="33"/>
      <c r="H1" s="33"/>
      <c r="I1" s="33"/>
      <c r="J1" s="33"/>
      <c r="K1" s="33"/>
      <c r="L1" s="33"/>
      <c r="M1" s="33"/>
      <c r="N1" s="33"/>
    </row>
    <row r="2" ht="22" customHeight="1" spans="1:14">
      <c r="A2" s="36" t="s">
        <v>1</v>
      </c>
      <c r="B2" s="37" t="s">
        <v>2</v>
      </c>
      <c r="C2" s="38"/>
      <c r="D2" s="33"/>
      <c r="E2" s="35"/>
      <c r="F2" s="33"/>
      <c r="G2" s="33"/>
      <c r="H2" s="33"/>
      <c r="I2" s="33"/>
      <c r="J2" s="33"/>
      <c r="K2" s="33"/>
      <c r="L2" s="52"/>
      <c r="M2" s="52"/>
      <c r="N2" s="52"/>
    </row>
    <row r="3" ht="34" customHeight="1" spans="1:14">
      <c r="A3" s="39" t="s">
        <v>3</v>
      </c>
      <c r="B3" s="39" t="s">
        <v>4</v>
      </c>
      <c r="C3" s="40" t="s">
        <v>5</v>
      </c>
      <c r="D3" s="41" t="s">
        <v>6</v>
      </c>
      <c r="E3" s="41" t="s">
        <v>5</v>
      </c>
      <c r="F3" s="41" t="s">
        <v>7</v>
      </c>
      <c r="G3" s="41" t="s">
        <v>8</v>
      </c>
      <c r="H3" s="41" t="s">
        <v>9</v>
      </c>
      <c r="I3" s="41" t="s">
        <v>10</v>
      </c>
      <c r="J3" s="41" t="s">
        <v>11</v>
      </c>
      <c r="K3" s="41" t="s">
        <v>12</v>
      </c>
      <c r="L3" s="41" t="s">
        <v>13</v>
      </c>
      <c r="M3" s="41" t="s">
        <v>14</v>
      </c>
      <c r="N3" s="39" t="s">
        <v>15</v>
      </c>
    </row>
    <row r="4" s="29" customFormat="1" spans="1:15">
      <c r="A4" s="14">
        <v>1</v>
      </c>
      <c r="B4" s="12" t="s">
        <v>16</v>
      </c>
      <c r="C4" s="53" t="s">
        <v>17</v>
      </c>
      <c r="D4" s="12" t="s">
        <v>16</v>
      </c>
      <c r="E4" s="53" t="s">
        <v>17</v>
      </c>
      <c r="F4" s="42" t="s">
        <v>18</v>
      </c>
      <c r="G4" s="42" t="s">
        <v>19</v>
      </c>
      <c r="H4" s="42" t="s">
        <v>20</v>
      </c>
      <c r="I4" s="42" t="s">
        <v>21</v>
      </c>
      <c r="J4" s="42" t="s">
        <v>22</v>
      </c>
      <c r="K4" s="5" t="s">
        <v>23</v>
      </c>
      <c r="L4" s="22">
        <v>1</v>
      </c>
      <c r="M4" s="22">
        <v>1</v>
      </c>
      <c r="N4" s="3">
        <v>1400</v>
      </c>
      <c r="O4" s="1" t="s">
        <v>24</v>
      </c>
    </row>
    <row r="5" s="29" customFormat="1" spans="1:15">
      <c r="A5" s="14">
        <f t="shared" ref="A4:A18" si="0">A4+1</f>
        <v>2</v>
      </c>
      <c r="B5" s="12" t="s">
        <v>25</v>
      </c>
      <c r="C5" s="53" t="s">
        <v>26</v>
      </c>
      <c r="D5" s="12" t="s">
        <v>25</v>
      </c>
      <c r="E5" s="53" t="s">
        <v>26</v>
      </c>
      <c r="F5" s="42" t="s">
        <v>18</v>
      </c>
      <c r="G5" s="42" t="s">
        <v>19</v>
      </c>
      <c r="H5" s="42" t="s">
        <v>27</v>
      </c>
      <c r="I5" s="42" t="s">
        <v>21</v>
      </c>
      <c r="J5" s="42" t="s">
        <v>22</v>
      </c>
      <c r="K5" s="5" t="s">
        <v>28</v>
      </c>
      <c r="L5" s="22">
        <v>4</v>
      </c>
      <c r="M5" s="22">
        <v>2</v>
      </c>
      <c r="N5" s="3">
        <v>2800</v>
      </c>
      <c r="O5" s="1" t="s">
        <v>24</v>
      </c>
    </row>
    <row r="6" s="29" customFormat="1" spans="1:15">
      <c r="A6" s="14">
        <f t="shared" si="0"/>
        <v>3</v>
      </c>
      <c r="B6" s="12" t="s">
        <v>29</v>
      </c>
      <c r="C6" s="53" t="s">
        <v>30</v>
      </c>
      <c r="D6" s="12" t="s">
        <v>29</v>
      </c>
      <c r="E6" s="53" t="s">
        <v>30</v>
      </c>
      <c r="F6" s="42" t="s">
        <v>18</v>
      </c>
      <c r="G6" s="42" t="s">
        <v>19</v>
      </c>
      <c r="H6" s="42" t="s">
        <v>31</v>
      </c>
      <c r="I6" s="42" t="s">
        <v>32</v>
      </c>
      <c r="J6" s="42" t="s">
        <v>22</v>
      </c>
      <c r="K6" s="5" t="s">
        <v>33</v>
      </c>
      <c r="L6" s="22">
        <v>2</v>
      </c>
      <c r="M6" s="22">
        <v>2</v>
      </c>
      <c r="N6" s="3">
        <v>2800</v>
      </c>
      <c r="O6" s="1" t="s">
        <v>24</v>
      </c>
    </row>
    <row r="7" s="29" customFormat="1" spans="1:15">
      <c r="A7" s="14">
        <f t="shared" si="0"/>
        <v>4</v>
      </c>
      <c r="B7" s="12" t="s">
        <v>34</v>
      </c>
      <c r="C7" s="53" t="s">
        <v>35</v>
      </c>
      <c r="D7" s="12" t="s">
        <v>34</v>
      </c>
      <c r="E7" s="53" t="s">
        <v>35</v>
      </c>
      <c r="F7" s="42" t="s">
        <v>18</v>
      </c>
      <c r="G7" s="42" t="s">
        <v>19</v>
      </c>
      <c r="H7" s="42" t="s">
        <v>31</v>
      </c>
      <c r="I7" s="42" t="s">
        <v>36</v>
      </c>
      <c r="J7" s="42" t="s">
        <v>22</v>
      </c>
      <c r="K7" s="5" t="s">
        <v>33</v>
      </c>
      <c r="L7" s="22">
        <v>1</v>
      </c>
      <c r="M7" s="22">
        <v>1</v>
      </c>
      <c r="N7" s="3">
        <v>2800</v>
      </c>
      <c r="O7" s="1" t="s">
        <v>24</v>
      </c>
    </row>
    <row r="8" s="29" customFormat="1" spans="1:15">
      <c r="A8" s="14">
        <f t="shared" si="0"/>
        <v>5</v>
      </c>
      <c r="B8" s="12" t="s">
        <v>37</v>
      </c>
      <c r="C8" s="53" t="s">
        <v>38</v>
      </c>
      <c r="D8" s="12" t="s">
        <v>37</v>
      </c>
      <c r="E8" s="53" t="s">
        <v>38</v>
      </c>
      <c r="F8" s="42" t="s">
        <v>18</v>
      </c>
      <c r="G8" s="42" t="s">
        <v>19</v>
      </c>
      <c r="H8" s="42" t="s">
        <v>39</v>
      </c>
      <c r="I8" s="42" t="s">
        <v>40</v>
      </c>
      <c r="J8" s="42" t="s">
        <v>22</v>
      </c>
      <c r="K8" s="5" t="s">
        <v>33</v>
      </c>
      <c r="L8" s="22">
        <v>2</v>
      </c>
      <c r="M8" s="22">
        <v>2</v>
      </c>
      <c r="N8" s="3">
        <v>1400</v>
      </c>
      <c r="O8" s="1" t="s">
        <v>24</v>
      </c>
    </row>
    <row r="9" s="29" customFormat="1" spans="1:15">
      <c r="A9" s="14">
        <f t="shared" si="0"/>
        <v>6</v>
      </c>
      <c r="B9" s="12" t="s">
        <v>41</v>
      </c>
      <c r="C9" s="53" t="s">
        <v>42</v>
      </c>
      <c r="D9" s="12" t="s">
        <v>41</v>
      </c>
      <c r="E9" s="53" t="s">
        <v>42</v>
      </c>
      <c r="F9" s="42" t="s">
        <v>18</v>
      </c>
      <c r="G9" s="42" t="s">
        <v>19</v>
      </c>
      <c r="H9" s="42" t="s">
        <v>39</v>
      </c>
      <c r="I9" s="42" t="s">
        <v>43</v>
      </c>
      <c r="J9" s="42" t="s">
        <v>22</v>
      </c>
      <c r="K9" s="5" t="s">
        <v>33</v>
      </c>
      <c r="L9" s="22">
        <v>2</v>
      </c>
      <c r="M9" s="22">
        <v>2</v>
      </c>
      <c r="N9" s="3">
        <v>2800</v>
      </c>
      <c r="O9" s="1" t="s">
        <v>24</v>
      </c>
    </row>
    <row r="10" s="29" customFormat="1" spans="1:15">
      <c r="A10" s="14">
        <f t="shared" si="0"/>
        <v>7</v>
      </c>
      <c r="B10" s="12" t="s">
        <v>44</v>
      </c>
      <c r="C10" s="53" t="s">
        <v>45</v>
      </c>
      <c r="D10" s="12" t="s">
        <v>44</v>
      </c>
      <c r="E10" s="53" t="s">
        <v>45</v>
      </c>
      <c r="F10" s="42" t="s">
        <v>18</v>
      </c>
      <c r="G10" s="42" t="s">
        <v>19</v>
      </c>
      <c r="H10" s="42" t="s">
        <v>39</v>
      </c>
      <c r="I10" s="42" t="s">
        <v>46</v>
      </c>
      <c r="J10" s="42" t="s">
        <v>22</v>
      </c>
      <c r="K10" s="5" t="s">
        <v>47</v>
      </c>
      <c r="L10" s="22">
        <v>4</v>
      </c>
      <c r="M10" s="22">
        <v>2</v>
      </c>
      <c r="N10" s="3">
        <v>1400</v>
      </c>
      <c r="O10" s="1" t="s">
        <v>24</v>
      </c>
    </row>
    <row r="11" s="29" customFormat="1" spans="1:15">
      <c r="A11" s="14">
        <f t="shared" si="0"/>
        <v>8</v>
      </c>
      <c r="B11" s="12" t="s">
        <v>48</v>
      </c>
      <c r="C11" s="53" t="s">
        <v>49</v>
      </c>
      <c r="D11" s="12" t="s">
        <v>48</v>
      </c>
      <c r="E11" s="53" t="s">
        <v>49</v>
      </c>
      <c r="F11" s="42" t="s">
        <v>18</v>
      </c>
      <c r="G11" s="42" t="s">
        <v>19</v>
      </c>
      <c r="H11" s="42" t="s">
        <v>50</v>
      </c>
      <c r="I11" s="42" t="s">
        <v>21</v>
      </c>
      <c r="J11" s="42" t="s">
        <v>22</v>
      </c>
      <c r="K11" s="5" t="s">
        <v>33</v>
      </c>
      <c r="L11" s="22">
        <v>2</v>
      </c>
      <c r="M11" s="22">
        <v>2</v>
      </c>
      <c r="N11" s="3">
        <v>2800</v>
      </c>
      <c r="O11" s="1" t="s">
        <v>24</v>
      </c>
    </row>
    <row r="12" s="29" customFormat="1" spans="1:15">
      <c r="A12" s="14">
        <f t="shared" si="0"/>
        <v>9</v>
      </c>
      <c r="B12" s="12" t="s">
        <v>51</v>
      </c>
      <c r="C12" s="53" t="s">
        <v>52</v>
      </c>
      <c r="D12" s="12" t="s">
        <v>51</v>
      </c>
      <c r="E12" s="53" t="s">
        <v>52</v>
      </c>
      <c r="F12" s="42" t="s">
        <v>18</v>
      </c>
      <c r="G12" s="42" t="s">
        <v>19</v>
      </c>
      <c r="H12" s="42" t="s">
        <v>53</v>
      </c>
      <c r="I12" s="42" t="s">
        <v>54</v>
      </c>
      <c r="J12" s="42" t="s">
        <v>22</v>
      </c>
      <c r="K12" s="5" t="s">
        <v>47</v>
      </c>
      <c r="L12" s="22">
        <v>1</v>
      </c>
      <c r="M12" s="22">
        <v>1</v>
      </c>
      <c r="N12" s="3">
        <v>1400</v>
      </c>
      <c r="O12" s="1" t="s">
        <v>24</v>
      </c>
    </row>
    <row r="13" s="29" customFormat="1" spans="1:15">
      <c r="A13" s="14">
        <f t="shared" si="0"/>
        <v>10</v>
      </c>
      <c r="B13" s="12" t="s">
        <v>55</v>
      </c>
      <c r="C13" s="53" t="s">
        <v>56</v>
      </c>
      <c r="D13" s="12" t="s">
        <v>55</v>
      </c>
      <c r="E13" s="53" t="s">
        <v>56</v>
      </c>
      <c r="F13" s="42" t="s">
        <v>18</v>
      </c>
      <c r="G13" s="42" t="s">
        <v>19</v>
      </c>
      <c r="H13" s="42" t="s">
        <v>53</v>
      </c>
      <c r="I13" s="42" t="s">
        <v>57</v>
      </c>
      <c r="J13" s="42" t="s">
        <v>22</v>
      </c>
      <c r="K13" s="5" t="s">
        <v>47</v>
      </c>
      <c r="L13" s="22">
        <v>3</v>
      </c>
      <c r="M13" s="22">
        <v>2</v>
      </c>
      <c r="N13" s="3">
        <v>2800</v>
      </c>
      <c r="O13" s="1" t="s">
        <v>24</v>
      </c>
    </row>
    <row r="14" s="29" customFormat="1" spans="1:15">
      <c r="A14" s="14">
        <f t="shared" si="0"/>
        <v>11</v>
      </c>
      <c r="B14" s="12" t="s">
        <v>58</v>
      </c>
      <c r="C14" s="53" t="s">
        <v>59</v>
      </c>
      <c r="D14" s="12" t="s">
        <v>58</v>
      </c>
      <c r="E14" s="53" t="s">
        <v>59</v>
      </c>
      <c r="F14" s="42" t="s">
        <v>18</v>
      </c>
      <c r="G14" s="42" t="s">
        <v>19</v>
      </c>
      <c r="H14" s="42" t="s">
        <v>53</v>
      </c>
      <c r="I14" s="42" t="s">
        <v>60</v>
      </c>
      <c r="J14" s="42" t="s">
        <v>22</v>
      </c>
      <c r="K14" s="5" t="s">
        <v>33</v>
      </c>
      <c r="L14" s="22">
        <v>2</v>
      </c>
      <c r="M14" s="22">
        <v>2</v>
      </c>
      <c r="N14" s="3">
        <v>1400</v>
      </c>
      <c r="O14" s="1" t="s">
        <v>24</v>
      </c>
    </row>
    <row r="15" s="29" customFormat="1" spans="1:15">
      <c r="A15" s="14">
        <f t="shared" si="0"/>
        <v>12</v>
      </c>
      <c r="B15" s="12" t="s">
        <v>61</v>
      </c>
      <c r="C15" s="53" t="s">
        <v>62</v>
      </c>
      <c r="D15" s="12" t="s">
        <v>61</v>
      </c>
      <c r="E15" s="53" t="s">
        <v>62</v>
      </c>
      <c r="F15" s="42" t="s">
        <v>18</v>
      </c>
      <c r="G15" s="42" t="s">
        <v>19</v>
      </c>
      <c r="H15" s="42" t="s">
        <v>53</v>
      </c>
      <c r="I15" s="42" t="s">
        <v>63</v>
      </c>
      <c r="J15" s="42" t="s">
        <v>22</v>
      </c>
      <c r="K15" s="5" t="s">
        <v>33</v>
      </c>
      <c r="L15" s="22">
        <v>3</v>
      </c>
      <c r="M15" s="22">
        <v>3</v>
      </c>
      <c r="N15" s="3">
        <v>2100</v>
      </c>
      <c r="O15" s="1" t="s">
        <v>24</v>
      </c>
    </row>
    <row r="16" s="29" customFormat="1" spans="1:15">
      <c r="A16" s="14">
        <f t="shared" si="0"/>
        <v>13</v>
      </c>
      <c r="B16" s="12" t="s">
        <v>64</v>
      </c>
      <c r="C16" s="53" t="s">
        <v>65</v>
      </c>
      <c r="D16" s="12" t="s">
        <v>64</v>
      </c>
      <c r="E16" s="53" t="s">
        <v>65</v>
      </c>
      <c r="F16" s="42" t="s">
        <v>18</v>
      </c>
      <c r="G16" s="42" t="s">
        <v>19</v>
      </c>
      <c r="H16" s="42" t="s">
        <v>66</v>
      </c>
      <c r="I16" s="42" t="s">
        <v>67</v>
      </c>
      <c r="J16" s="42" t="s">
        <v>22</v>
      </c>
      <c r="K16" s="5" t="s">
        <v>47</v>
      </c>
      <c r="L16" s="22">
        <v>1</v>
      </c>
      <c r="M16" s="22">
        <v>1</v>
      </c>
      <c r="N16" s="3">
        <v>1400</v>
      </c>
      <c r="O16" s="1" t="s">
        <v>24</v>
      </c>
    </row>
    <row r="17" s="29" customFormat="1" spans="1:15">
      <c r="A17" s="14">
        <f t="shared" si="0"/>
        <v>14</v>
      </c>
      <c r="B17" s="12" t="s">
        <v>68</v>
      </c>
      <c r="C17" s="53" t="s">
        <v>69</v>
      </c>
      <c r="D17" s="12" t="s">
        <v>68</v>
      </c>
      <c r="E17" s="53" t="s">
        <v>69</v>
      </c>
      <c r="F17" s="42" t="s">
        <v>18</v>
      </c>
      <c r="G17" s="42" t="s">
        <v>19</v>
      </c>
      <c r="H17" s="42" t="s">
        <v>70</v>
      </c>
      <c r="I17" s="42" t="s">
        <v>71</v>
      </c>
      <c r="J17" s="42" t="s">
        <v>22</v>
      </c>
      <c r="K17" s="5" t="s">
        <v>47</v>
      </c>
      <c r="L17" s="22">
        <v>1</v>
      </c>
      <c r="M17" s="22">
        <v>1</v>
      </c>
      <c r="N17" s="3">
        <v>2100</v>
      </c>
      <c r="O17" s="1" t="s">
        <v>24</v>
      </c>
    </row>
    <row r="18" s="29" customFormat="1" ht="24" spans="1:15">
      <c r="A18" s="14">
        <f t="shared" si="0"/>
        <v>15</v>
      </c>
      <c r="B18" s="12" t="s">
        <v>72</v>
      </c>
      <c r="C18" s="53" t="s">
        <v>73</v>
      </c>
      <c r="D18" s="12" t="s">
        <v>72</v>
      </c>
      <c r="E18" s="53" t="s">
        <v>73</v>
      </c>
      <c r="F18" s="42" t="s">
        <v>18</v>
      </c>
      <c r="G18" s="42" t="s">
        <v>19</v>
      </c>
      <c r="H18" s="42" t="s">
        <v>70</v>
      </c>
      <c r="I18" s="42" t="s">
        <v>74</v>
      </c>
      <c r="J18" s="42" t="s">
        <v>22</v>
      </c>
      <c r="K18" s="5" t="s">
        <v>47</v>
      </c>
      <c r="L18" s="22">
        <v>2</v>
      </c>
      <c r="M18" s="22">
        <v>2</v>
      </c>
      <c r="N18" s="3">
        <v>1400</v>
      </c>
      <c r="O18" s="1" t="s">
        <v>24</v>
      </c>
    </row>
    <row r="19" s="29" customFormat="1" ht="30" customHeight="1" spans="1:15">
      <c r="A19" s="14"/>
      <c r="B19" s="12"/>
      <c r="C19" s="13"/>
      <c r="D19" s="12"/>
      <c r="E19" s="13"/>
      <c r="F19" s="42"/>
      <c r="G19" s="42"/>
      <c r="H19" s="42"/>
      <c r="I19" s="42"/>
      <c r="J19" s="42"/>
      <c r="K19" s="5"/>
      <c r="L19" s="22"/>
      <c r="M19" s="22"/>
      <c r="N19" s="3"/>
      <c r="O19" s="1"/>
    </row>
    <row r="20" s="29" customFormat="1" ht="30" customHeight="1" spans="1:15">
      <c r="A20" s="14"/>
      <c r="B20" s="12"/>
      <c r="C20" s="13"/>
      <c r="D20" s="12"/>
      <c r="E20" s="13"/>
      <c r="F20" s="42"/>
      <c r="G20" s="42"/>
      <c r="H20" s="42"/>
      <c r="I20" s="42"/>
      <c r="J20" s="42"/>
      <c r="K20" s="5"/>
      <c r="L20" s="22"/>
      <c r="M20" s="22"/>
      <c r="N20" s="3"/>
      <c r="O20" s="1"/>
    </row>
    <row r="21" s="30" customFormat="1" ht="34" customHeight="1" spans="1:15">
      <c r="A21" s="39"/>
      <c r="B21" s="39"/>
      <c r="C21" s="43" t="s">
        <v>75</v>
      </c>
      <c r="D21" s="44"/>
      <c r="E21" s="45"/>
      <c r="F21" s="41"/>
      <c r="G21" s="41"/>
      <c r="H21" s="41"/>
      <c r="I21" s="41"/>
      <c r="J21" s="41"/>
      <c r="K21" s="41"/>
      <c r="L21" s="40"/>
      <c r="M21" s="40">
        <f>SUM(M4:M18)</f>
        <v>26</v>
      </c>
      <c r="N21" s="39">
        <f>SUM(N4:N20)</f>
        <v>30800</v>
      </c>
      <c r="O21"/>
    </row>
    <row r="22" ht="28" customHeight="1" spans="1:14">
      <c r="A22" s="46" t="s">
        <v>76</v>
      </c>
      <c r="B22" s="46"/>
      <c r="C22" s="47"/>
      <c r="D22" s="46"/>
      <c r="E22" s="48"/>
      <c r="F22" s="46"/>
      <c r="G22" s="46"/>
      <c r="H22" s="46"/>
      <c r="I22" s="49"/>
      <c r="J22" s="49"/>
      <c r="K22" s="49"/>
      <c r="L22" s="49"/>
      <c r="M22" s="49"/>
      <c r="N22" s="49"/>
    </row>
    <row r="23" ht="28" customHeight="1" spans="1:14">
      <c r="A23" s="49"/>
      <c r="B23" s="49"/>
      <c r="C23" s="50"/>
      <c r="D23" s="49"/>
      <c r="E23" s="51"/>
      <c r="F23" s="49"/>
      <c r="G23" s="49"/>
      <c r="H23" s="49"/>
      <c r="I23" s="49"/>
      <c r="J23" s="49"/>
      <c r="K23" s="49"/>
      <c r="L23" s="49"/>
      <c r="M23" s="49"/>
      <c r="N23" s="49"/>
    </row>
    <row r="24" ht="28" customHeight="1" spans="1:14">
      <c r="A24" s="49"/>
      <c r="B24" s="49"/>
      <c r="C24" s="50"/>
      <c r="D24" s="49"/>
      <c r="E24" s="51"/>
      <c r="F24" s="49"/>
      <c r="G24" s="49"/>
      <c r="H24" s="49"/>
      <c r="I24" s="49"/>
      <c r="J24" s="49"/>
      <c r="K24" s="49"/>
      <c r="L24" s="49"/>
      <c r="M24" s="49"/>
      <c r="N24" s="49"/>
    </row>
    <row r="25" ht="28" customHeight="1" spans="1:14">
      <c r="A25" s="49"/>
      <c r="B25" s="49"/>
      <c r="C25" s="50"/>
      <c r="D25" s="49"/>
      <c r="E25" s="51"/>
      <c r="F25" s="49"/>
      <c r="G25" s="49"/>
      <c r="H25" s="49"/>
      <c r="I25" s="49"/>
      <c r="J25" s="49"/>
      <c r="K25" s="49"/>
      <c r="L25" s="49"/>
      <c r="M25" s="49"/>
      <c r="N25" s="49"/>
    </row>
    <row r="26" ht="28" customHeight="1" spans="1:14">
      <c r="A26" s="49"/>
      <c r="B26" s="49"/>
      <c r="C26" s="50"/>
      <c r="D26" s="49"/>
      <c r="E26" s="51"/>
      <c r="F26" s="49"/>
      <c r="G26" s="49"/>
      <c r="H26" s="49"/>
      <c r="I26" s="49"/>
      <c r="J26" s="49"/>
      <c r="K26" s="49"/>
      <c r="L26" s="49"/>
      <c r="M26" s="49"/>
      <c r="N26" s="49"/>
    </row>
    <row r="27" ht="28" customHeight="1" spans="1:14">
      <c r="A27" s="49"/>
      <c r="B27" s="49"/>
      <c r="C27" s="50"/>
      <c r="D27" s="49"/>
      <c r="E27" s="51"/>
      <c r="F27" s="49"/>
      <c r="G27" s="49"/>
      <c r="H27" s="49"/>
      <c r="I27" s="49"/>
      <c r="J27" s="49"/>
      <c r="K27" s="49"/>
      <c r="L27" s="49"/>
      <c r="M27" s="49"/>
      <c r="N27" s="49"/>
    </row>
    <row r="28" ht="28" customHeight="1" spans="1:14">
      <c r="A28" s="49"/>
      <c r="B28" s="49"/>
      <c r="C28" s="50"/>
      <c r="D28" s="49"/>
      <c r="E28" s="51"/>
      <c r="F28" s="49"/>
      <c r="G28" s="49"/>
      <c r="H28" s="49"/>
      <c r="I28" s="49"/>
      <c r="J28" s="49"/>
      <c r="K28" s="49"/>
      <c r="L28" s="49"/>
      <c r="M28" s="49"/>
      <c r="N28" s="49"/>
    </row>
    <row r="29" ht="28" customHeight="1" spans="1:14">
      <c r="A29" s="49"/>
      <c r="B29" s="49"/>
      <c r="C29" s="50"/>
      <c r="D29" s="49"/>
      <c r="E29" s="51"/>
      <c r="F29" s="49"/>
      <c r="G29" s="49"/>
      <c r="H29" s="49"/>
      <c r="I29" s="49"/>
      <c r="J29" s="49"/>
      <c r="K29" s="49"/>
      <c r="L29" s="49"/>
      <c r="M29" s="49"/>
      <c r="N29" s="49"/>
    </row>
    <row r="30" ht="28" customHeight="1" spans="1:14">
      <c r="A30" s="49"/>
      <c r="B30" s="49"/>
      <c r="C30" s="50"/>
      <c r="D30" s="49"/>
      <c r="E30" s="51"/>
      <c r="F30" s="49"/>
      <c r="G30" s="49"/>
      <c r="H30" s="49"/>
      <c r="I30" s="49"/>
      <c r="J30" s="49"/>
      <c r="K30" s="49"/>
      <c r="L30" s="49"/>
      <c r="M30" s="49"/>
      <c r="N30" s="49"/>
    </row>
    <row r="31" ht="28" customHeight="1" spans="1:14">
      <c r="A31" s="49"/>
      <c r="B31" s="49"/>
      <c r="C31" s="50"/>
      <c r="D31" s="49"/>
      <c r="E31" s="51"/>
      <c r="F31" s="49"/>
      <c r="G31" s="49"/>
      <c r="H31" s="49"/>
      <c r="I31" s="49"/>
      <c r="J31" s="49"/>
      <c r="K31" s="49"/>
      <c r="L31" s="49"/>
      <c r="M31" s="49"/>
      <c r="N31" s="49"/>
    </row>
    <row r="32" ht="28" customHeight="1" spans="1:14">
      <c r="A32" s="49"/>
      <c r="B32" s="49"/>
      <c r="C32" s="50"/>
      <c r="D32" s="49"/>
      <c r="E32" s="51"/>
      <c r="F32" s="49"/>
      <c r="G32" s="49"/>
      <c r="H32" s="49"/>
      <c r="I32" s="49"/>
      <c r="J32" s="49"/>
      <c r="K32" s="49"/>
      <c r="L32" s="49"/>
      <c r="M32" s="49"/>
      <c r="N32" s="49"/>
    </row>
    <row r="33" ht="28" customHeight="1" spans="1:14">
      <c r="A33" s="49"/>
      <c r="B33" s="49"/>
      <c r="C33" s="50"/>
      <c r="D33" s="49"/>
      <c r="E33" s="51"/>
      <c r="F33" s="49"/>
      <c r="G33" s="49"/>
      <c r="H33" s="49"/>
      <c r="I33" s="49"/>
      <c r="J33" s="49"/>
      <c r="K33" s="49"/>
      <c r="L33" s="49"/>
      <c r="M33" s="49"/>
      <c r="N33" s="49"/>
    </row>
    <row r="34" ht="28" customHeight="1" spans="1:14">
      <c r="A34" s="49"/>
      <c r="B34" s="49"/>
      <c r="C34" s="50"/>
      <c r="D34" s="49"/>
      <c r="E34" s="51"/>
      <c r="F34" s="49"/>
      <c r="G34" s="49"/>
      <c r="H34" s="49"/>
      <c r="I34" s="49"/>
      <c r="J34" s="49"/>
      <c r="K34" s="49"/>
      <c r="L34" s="49"/>
      <c r="M34" s="49"/>
      <c r="N34" s="49"/>
    </row>
    <row r="35" ht="28" customHeight="1" spans="1:14">
      <c r="A35" s="49"/>
      <c r="B35" s="49"/>
      <c r="C35" s="50"/>
      <c r="D35" s="49"/>
      <c r="E35" s="51"/>
      <c r="F35" s="49"/>
      <c r="G35" s="49"/>
      <c r="H35" s="49"/>
      <c r="I35" s="49"/>
      <c r="J35" s="49"/>
      <c r="K35" s="49"/>
      <c r="L35" s="49"/>
      <c r="M35" s="49"/>
      <c r="N35" s="49"/>
    </row>
    <row r="36" ht="28" customHeight="1" spans="1:14">
      <c r="A36" s="49"/>
      <c r="B36" s="49"/>
      <c r="C36" s="50"/>
      <c r="D36" s="49"/>
      <c r="E36" s="51"/>
      <c r="F36" s="49"/>
      <c r="G36" s="49"/>
      <c r="H36" s="49"/>
      <c r="I36" s="49"/>
      <c r="J36" s="49"/>
      <c r="K36" s="49"/>
      <c r="L36" s="49"/>
      <c r="M36" s="49"/>
      <c r="N36" s="49"/>
    </row>
    <row r="37" ht="28" customHeight="1" spans="1:14">
      <c r="A37" s="49"/>
      <c r="B37" s="49"/>
      <c r="C37" s="50"/>
      <c r="D37" s="49"/>
      <c r="E37" s="51"/>
      <c r="F37" s="49"/>
      <c r="G37" s="49"/>
      <c r="H37" s="49"/>
      <c r="I37" s="49"/>
      <c r="J37" s="49"/>
      <c r="K37" s="49"/>
      <c r="L37" s="49"/>
      <c r="M37" s="49"/>
      <c r="N37" s="49"/>
    </row>
    <row r="38" ht="28" customHeight="1" spans="1:14">
      <c r="A38" s="49"/>
      <c r="B38" s="49"/>
      <c r="C38" s="50"/>
      <c r="D38" s="49"/>
      <c r="E38" s="51"/>
      <c r="F38" s="49"/>
      <c r="G38" s="49"/>
      <c r="H38" s="49"/>
      <c r="I38" s="49"/>
      <c r="J38" s="49"/>
      <c r="K38" s="49"/>
      <c r="L38" s="49"/>
      <c r="M38" s="49"/>
      <c r="N38" s="49"/>
    </row>
    <row r="39" ht="28" customHeight="1" spans="1:14">
      <c r="A39" s="49"/>
      <c r="B39" s="49"/>
      <c r="C39" s="50"/>
      <c r="D39" s="49"/>
      <c r="E39" s="51"/>
      <c r="F39" s="49"/>
      <c r="G39" s="49"/>
      <c r="H39" s="49"/>
      <c r="I39" s="49"/>
      <c r="J39" s="49"/>
      <c r="K39" s="49"/>
      <c r="L39" s="49"/>
      <c r="M39" s="49"/>
      <c r="N39" s="49"/>
    </row>
    <row r="40" ht="28" customHeight="1" spans="1:14">
      <c r="A40" s="49"/>
      <c r="B40" s="49"/>
      <c r="C40" s="50"/>
      <c r="D40" s="49"/>
      <c r="E40" s="51"/>
      <c r="F40" s="49"/>
      <c r="G40" s="49"/>
      <c r="H40" s="49"/>
      <c r="I40" s="49"/>
      <c r="J40" s="49"/>
      <c r="K40" s="49"/>
      <c r="L40" s="49"/>
      <c r="M40" s="49"/>
      <c r="N40" s="49"/>
    </row>
    <row r="41" ht="28" customHeight="1" spans="1:14">
      <c r="A41" s="49"/>
      <c r="B41" s="49"/>
      <c r="C41" s="50"/>
      <c r="D41" s="49"/>
      <c r="E41" s="51"/>
      <c r="F41" s="49"/>
      <c r="G41" s="49"/>
      <c r="H41" s="49"/>
      <c r="I41" s="49"/>
      <c r="J41" s="49"/>
      <c r="K41" s="49"/>
      <c r="L41" s="49"/>
      <c r="M41" s="49"/>
      <c r="N41" s="49"/>
    </row>
    <row r="42" ht="28" customHeight="1" spans="1:14">
      <c r="A42" s="49"/>
      <c r="B42" s="49"/>
      <c r="C42" s="50"/>
      <c r="D42" s="49"/>
      <c r="E42" s="51"/>
      <c r="F42" s="49"/>
      <c r="G42" s="49"/>
      <c r="H42" s="49"/>
      <c r="I42" s="49"/>
      <c r="J42" s="49"/>
      <c r="K42" s="49"/>
      <c r="L42" s="49"/>
      <c r="M42" s="49"/>
      <c r="N42" s="49"/>
    </row>
    <row r="43" spans="1:14">
      <c r="A43" s="49"/>
      <c r="B43" s="49"/>
      <c r="C43" s="50"/>
      <c r="D43" s="49"/>
      <c r="E43" s="51"/>
      <c r="F43" s="49"/>
      <c r="G43" s="49"/>
      <c r="H43" s="49"/>
      <c r="I43" s="49"/>
      <c r="J43" s="49"/>
      <c r="K43" s="49"/>
      <c r="L43" s="49"/>
      <c r="M43" s="49"/>
      <c r="N43" s="49"/>
    </row>
  </sheetData>
  <sortState ref="A350:N363">
    <sortCondition ref="H350:H363"/>
  </sortState>
  <mergeCells count="5">
    <mergeCell ref="A1:N1"/>
    <mergeCell ref="B2:C2"/>
    <mergeCell ref="L2:N2"/>
    <mergeCell ref="C21:E21"/>
    <mergeCell ref="A22:H22"/>
  </mergeCells>
  <conditionalFormatting sqref="C3">
    <cfRule type="duplicateValues" dxfId="0" priority="29"/>
  </conditionalFormatting>
  <conditionalFormatting sqref="E4">
    <cfRule type="duplicateValues" dxfId="0" priority="16"/>
  </conditionalFormatting>
  <conditionalFormatting sqref="E5">
    <cfRule type="duplicateValues" dxfId="0" priority="15"/>
  </conditionalFormatting>
  <conditionalFormatting sqref="E6">
    <cfRule type="duplicateValues" dxfId="0" priority="14"/>
  </conditionalFormatting>
  <conditionalFormatting sqref="E7">
    <cfRule type="duplicateValues" dxfId="0" priority="13"/>
  </conditionalFormatting>
  <conditionalFormatting sqref="E8">
    <cfRule type="duplicateValues" dxfId="0" priority="12"/>
  </conditionalFormatting>
  <conditionalFormatting sqref="E9">
    <cfRule type="duplicateValues" dxfId="0" priority="11"/>
  </conditionalFormatting>
  <conditionalFormatting sqref="E10">
    <cfRule type="duplicateValues" dxfId="0" priority="10"/>
  </conditionalFormatting>
  <conditionalFormatting sqref="E11">
    <cfRule type="duplicateValues" dxfId="0" priority="9"/>
  </conditionalFormatting>
  <conditionalFormatting sqref="E12">
    <cfRule type="duplicateValues" dxfId="0" priority="8"/>
  </conditionalFormatting>
  <conditionalFormatting sqref="E13">
    <cfRule type="duplicateValues" dxfId="0" priority="7"/>
  </conditionalFormatting>
  <conditionalFormatting sqref="E14">
    <cfRule type="duplicateValues" dxfId="0" priority="6"/>
  </conditionalFormatting>
  <conditionalFormatting sqref="E15">
    <cfRule type="duplicateValues" dxfId="0" priority="5"/>
  </conditionalFormatting>
  <conditionalFormatting sqref="E16">
    <cfRule type="duplicateValues" dxfId="0" priority="4"/>
  </conditionalFormatting>
  <conditionalFormatting sqref="E17">
    <cfRule type="duplicateValues" dxfId="0" priority="2"/>
  </conditionalFormatting>
  <conditionalFormatting sqref="E18">
    <cfRule type="duplicateValues" dxfId="0" priority="1"/>
  </conditionalFormatting>
  <conditionalFormatting sqref="C4:C20">
    <cfRule type="duplicateValues" dxfId="0" priority="30"/>
  </conditionalFormatting>
  <dataValidations count="4">
    <dataValidation type="list" allowBlank="1" showInputMessage="1" showErrorMessage="1" sqref="F1 F2 F3 F21 F4:F9 F10:F12 F13:F16 F17:F18 F19:F20">
      <formula1>"城镇,农村"</formula1>
    </dataValidation>
    <dataValidation type="list" allowBlank="1" showInputMessage="1" showErrorMessage="1" sqref="K16 K21 K1:K3 K4:K15 K17:K20 K22:K1048576">
      <formula1>"低保家庭,特困人员,低收入,贫困户,低保贫困户,其他"</formula1>
    </dataValidation>
    <dataValidation type="list" allowBlank="1" showInputMessage="1" showErrorMessage="1" sqref="J1 J2 J3 J16 J21 J4:J15 J17:J18 J19:J20">
      <formula1>"支出型,应急型"</formula1>
    </dataValidation>
    <dataValidation allowBlank="1" showInputMessage="1" showErrorMessage="1" sqref="L1 M1 L3 M3 L16 M16 L21 M21 L4:L15 L17:L20 L22:L1048576 M4:M15 M17:M20 M22:M1048576"/>
  </dataValidations>
  <pageMargins left="0.472222222222222" right="0.472222222222222" top="0.751388888888889" bottom="0.751388888888889" header="0.298611111111111" footer="0.298611111111111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B4" sqref="B4"/>
    </sheetView>
  </sheetViews>
  <sheetFormatPr defaultColWidth="9" defaultRowHeight="13.5"/>
  <cols>
    <col min="15" max="15" width="15" customWidth="1"/>
  </cols>
  <sheetData>
    <row r="1" s="1" customFormat="1" ht="34" customHeight="1" spans="1:17">
      <c r="A1" s="3">
        <v>6</v>
      </c>
      <c r="B1" s="3" t="s">
        <v>77</v>
      </c>
      <c r="C1" s="4" t="s">
        <v>78</v>
      </c>
      <c r="D1" s="3" t="s">
        <v>77</v>
      </c>
      <c r="E1" s="4" t="s">
        <v>78</v>
      </c>
      <c r="F1" s="5" t="s">
        <v>18</v>
      </c>
      <c r="G1" s="5" t="s">
        <v>19</v>
      </c>
      <c r="H1" s="5" t="s">
        <v>50</v>
      </c>
      <c r="I1" s="5" t="s">
        <v>79</v>
      </c>
      <c r="J1" s="5" t="s">
        <v>22</v>
      </c>
      <c r="K1" s="5" t="s">
        <v>28</v>
      </c>
      <c r="L1" s="22">
        <v>3</v>
      </c>
      <c r="M1" s="22">
        <v>3</v>
      </c>
      <c r="N1" s="14"/>
      <c r="O1" s="1" t="s">
        <v>80</v>
      </c>
      <c r="P1" s="23"/>
      <c r="Q1" s="23"/>
    </row>
    <row r="2" s="1" customFormat="1" ht="34" customHeight="1" spans="1:17">
      <c r="A2" s="3">
        <v>3</v>
      </c>
      <c r="B2" s="3" t="s">
        <v>81</v>
      </c>
      <c r="C2" s="4" t="s">
        <v>82</v>
      </c>
      <c r="D2" s="3" t="s">
        <v>81</v>
      </c>
      <c r="E2" s="4" t="s">
        <v>82</v>
      </c>
      <c r="F2" s="5" t="s">
        <v>18</v>
      </c>
      <c r="G2" s="5" t="s">
        <v>19</v>
      </c>
      <c r="H2" s="5" t="s">
        <v>50</v>
      </c>
      <c r="I2" s="5" t="s">
        <v>79</v>
      </c>
      <c r="J2" s="5" t="s">
        <v>22</v>
      </c>
      <c r="K2" s="5" t="s">
        <v>83</v>
      </c>
      <c r="L2" s="22">
        <v>2</v>
      </c>
      <c r="M2" s="22">
        <v>2</v>
      </c>
      <c r="N2" s="14">
        <v>4200</v>
      </c>
      <c r="O2" s="1" t="s">
        <v>84</v>
      </c>
      <c r="P2" s="23"/>
      <c r="Q2" s="23"/>
    </row>
    <row r="3" s="1" customFormat="1" ht="28" customHeight="1" spans="1:17">
      <c r="A3" s="3">
        <v>9</v>
      </c>
      <c r="B3" s="6" t="s">
        <v>85</v>
      </c>
      <c r="C3" s="4" t="s">
        <v>86</v>
      </c>
      <c r="D3" s="3" t="s">
        <v>85</v>
      </c>
      <c r="E3" s="4" t="s">
        <v>86</v>
      </c>
      <c r="F3" s="5" t="s">
        <v>18</v>
      </c>
      <c r="G3" s="5" t="s">
        <v>19</v>
      </c>
      <c r="H3" s="5" t="s">
        <v>50</v>
      </c>
      <c r="I3" s="5" t="s">
        <v>79</v>
      </c>
      <c r="J3" s="5" t="s">
        <v>22</v>
      </c>
      <c r="K3" s="5" t="s">
        <v>28</v>
      </c>
      <c r="L3" s="22">
        <v>2</v>
      </c>
      <c r="M3" s="22">
        <v>2</v>
      </c>
      <c r="N3" s="14"/>
      <c r="O3" s="1" t="s">
        <v>80</v>
      </c>
      <c r="P3" s="23">
        <f>VLOOKUP(C$3:C$3,Sheet2!$C$3:$N$3,12,0)</f>
        <v>0</v>
      </c>
      <c r="Q3" s="23" t="str">
        <f>VLOOKUP(C$3:C$3,Sheet2!$C$3:$O$3,13,0)</f>
        <v>支出少</v>
      </c>
    </row>
    <row r="4" s="1" customFormat="1" ht="34" customHeight="1" spans="1:15">
      <c r="A4" s="7">
        <v>3</v>
      </c>
      <c r="B4" s="7" t="s">
        <v>87</v>
      </c>
      <c r="C4" s="8" t="s">
        <v>88</v>
      </c>
      <c r="D4" s="7" t="s">
        <v>87</v>
      </c>
      <c r="E4" s="8" t="s">
        <v>88</v>
      </c>
      <c r="F4" s="9" t="s">
        <v>18</v>
      </c>
      <c r="G4" s="9" t="s">
        <v>19</v>
      </c>
      <c r="H4" s="9" t="s">
        <v>89</v>
      </c>
      <c r="I4" s="9" t="s">
        <v>79</v>
      </c>
      <c r="J4" s="9" t="s">
        <v>22</v>
      </c>
      <c r="K4" s="9" t="s">
        <v>47</v>
      </c>
      <c r="L4" s="24">
        <v>2</v>
      </c>
      <c r="M4" s="24">
        <v>2</v>
      </c>
      <c r="N4" s="7"/>
      <c r="O4" s="1" t="s">
        <v>90</v>
      </c>
    </row>
    <row r="5" s="1" customFormat="1" ht="28" customHeight="1" spans="1:20">
      <c r="A5" s="3">
        <v>22</v>
      </c>
      <c r="B5" s="10" t="s">
        <v>91</v>
      </c>
      <c r="C5" s="11" t="s">
        <v>92</v>
      </c>
      <c r="D5" s="10" t="s">
        <v>93</v>
      </c>
      <c r="E5" s="11" t="s">
        <v>94</v>
      </c>
      <c r="F5" s="5" t="s">
        <v>18</v>
      </c>
      <c r="G5" s="9" t="s">
        <v>19</v>
      </c>
      <c r="H5" s="5" t="s">
        <v>95</v>
      </c>
      <c r="I5" s="5" t="s">
        <v>96</v>
      </c>
      <c r="J5" s="5" t="s">
        <v>22</v>
      </c>
      <c r="K5" s="5" t="s">
        <v>47</v>
      </c>
      <c r="L5" s="22">
        <v>3</v>
      </c>
      <c r="M5" s="22">
        <v>2</v>
      </c>
      <c r="N5" s="7"/>
      <c r="O5" s="1" t="s">
        <v>97</v>
      </c>
      <c r="P5" s="23">
        <f>VLOOKUP(C$5:C$5,Sheet2!$C$5:$N$5,12,0)</f>
        <v>0</v>
      </c>
      <c r="Q5" s="23" t="str">
        <f>VLOOKUP(C$5:C$5,Sheet2!$C$5:$O$5,13,0)</f>
        <v>测算超标</v>
      </c>
      <c r="R5" s="23" t="e">
        <f>VLOOKUP(C$5:C$5,Sheet2!$C$5:$S$5,17,0)</f>
        <v>#N/A</v>
      </c>
      <c r="S5" s="23" t="e">
        <f>VLOOKUP(E$5:E$5,Sheet2!$J$5:$U$5,12,0)</f>
        <v>#N/A</v>
      </c>
      <c r="T5" s="23" t="e">
        <f>VLOOKUP(C$5:C$5,Sheet2!$E$5:$I$5,5,0)</f>
        <v>#N/A</v>
      </c>
    </row>
    <row r="6" s="1" customFormat="1" ht="28" customHeight="1" spans="1:20">
      <c r="A6" s="3">
        <v>23</v>
      </c>
      <c r="B6" s="10" t="s">
        <v>98</v>
      </c>
      <c r="C6" s="11" t="s">
        <v>99</v>
      </c>
      <c r="D6" s="10" t="s">
        <v>98</v>
      </c>
      <c r="E6" s="11" t="s">
        <v>99</v>
      </c>
      <c r="F6" s="5" t="s">
        <v>18</v>
      </c>
      <c r="G6" s="9" t="s">
        <v>19</v>
      </c>
      <c r="H6" s="5" t="s">
        <v>100</v>
      </c>
      <c r="I6" s="5" t="s">
        <v>79</v>
      </c>
      <c r="J6" s="5" t="s">
        <v>22</v>
      </c>
      <c r="K6" s="5" t="s">
        <v>47</v>
      </c>
      <c r="L6" s="22">
        <v>2</v>
      </c>
      <c r="M6" s="22">
        <v>2</v>
      </c>
      <c r="N6" s="7"/>
      <c r="O6" s="1" t="s">
        <v>101</v>
      </c>
      <c r="P6" s="23">
        <f>VLOOKUP(C$6:C$6,Sheet2!$C$6:$N$6,12,0)</f>
        <v>0</v>
      </c>
      <c r="Q6" s="23" t="str">
        <f>VLOOKUP(C$6:C$6,Sheet2!$C$6:$O$6,13,0)</f>
        <v>药费单据</v>
      </c>
      <c r="R6" s="23" t="e">
        <f>VLOOKUP(C$6:C$6,Sheet2!$C$6:$S$6,17,0)</f>
        <v>#N/A</v>
      </c>
      <c r="S6" s="23" t="e">
        <f>VLOOKUP(E$6:E$6,Sheet2!$J$6:$U$6,12,0)</f>
        <v>#N/A</v>
      </c>
      <c r="T6" s="23" t="str">
        <f>VLOOKUP(C$6:C$6,Sheet2!$E$6:$I$6,5,0)</f>
        <v>因病</v>
      </c>
    </row>
    <row r="7" s="1" customFormat="1" ht="28" customHeight="1" spans="1:20">
      <c r="A7" s="3">
        <v>26</v>
      </c>
      <c r="B7" s="10" t="s">
        <v>102</v>
      </c>
      <c r="C7" s="11" t="s">
        <v>103</v>
      </c>
      <c r="D7" s="10" t="s">
        <v>102</v>
      </c>
      <c r="E7" s="11" t="s">
        <v>103</v>
      </c>
      <c r="F7" s="5" t="s">
        <v>18</v>
      </c>
      <c r="G7" s="9" t="s">
        <v>19</v>
      </c>
      <c r="H7" s="5" t="s">
        <v>95</v>
      </c>
      <c r="I7" s="5" t="s">
        <v>79</v>
      </c>
      <c r="J7" s="5" t="s">
        <v>22</v>
      </c>
      <c r="K7" s="5" t="s">
        <v>47</v>
      </c>
      <c r="L7" s="22">
        <v>2</v>
      </c>
      <c r="M7" s="22">
        <v>2</v>
      </c>
      <c r="N7" s="7"/>
      <c r="O7" s="1" t="s">
        <v>104</v>
      </c>
      <c r="P7" s="23">
        <f>VLOOKUP(C$7:C$7,Sheet2!$C$7:$N$7,12,0)</f>
        <v>0</v>
      </c>
      <c r="Q7" s="23" t="str">
        <f>VLOOKUP(C$7:C$7,Sheet2!$C$7:$O$7,13,0)</f>
        <v>社保无支出证明</v>
      </c>
      <c r="R7" s="23" t="e">
        <f>VLOOKUP(C$7:C$7,Sheet2!$C$7:$S$7,17,0)</f>
        <v>#N/A</v>
      </c>
      <c r="S7" s="23" t="e">
        <f>VLOOKUP(E$7:E$7,Sheet2!$J$7:$U$7,12,0)</f>
        <v>#N/A</v>
      </c>
      <c r="T7" s="23" t="str">
        <f>VLOOKUP(C$7:C$7,Sheet2!$E$7:$I$7,5,0)</f>
        <v>因病</v>
      </c>
    </row>
    <row r="8" s="2" customFormat="1" ht="25" customHeight="1" spans="1:20">
      <c r="A8" s="3">
        <v>27</v>
      </c>
      <c r="B8" s="12" t="s">
        <v>105</v>
      </c>
      <c r="C8" s="13" t="s">
        <v>106</v>
      </c>
      <c r="D8" s="12" t="s">
        <v>105</v>
      </c>
      <c r="E8" s="4" t="s">
        <v>106</v>
      </c>
      <c r="F8" s="5" t="s">
        <v>18</v>
      </c>
      <c r="G8" s="5" t="s">
        <v>19</v>
      </c>
      <c r="H8" s="5" t="s">
        <v>107</v>
      </c>
      <c r="I8" s="5" t="s">
        <v>108</v>
      </c>
      <c r="J8" s="5" t="s">
        <v>109</v>
      </c>
      <c r="K8" s="5" t="s">
        <v>33</v>
      </c>
      <c r="L8" s="22">
        <v>2</v>
      </c>
      <c r="M8" s="22">
        <v>2</v>
      </c>
      <c r="N8" s="3">
        <v>4200</v>
      </c>
      <c r="O8" s="2" t="s">
        <v>110</v>
      </c>
      <c r="P8" s="25">
        <f>VLOOKUP(C$8:C$8,Sheet2!$C$8:$N$8,12,0)</f>
        <v>4200</v>
      </c>
      <c r="Q8" s="25" t="str">
        <f>VLOOKUP(C$8:C$8,Sheet2!$C$8:$O$8,13,0)</f>
        <v>12.4救助4200</v>
      </c>
      <c r="R8" s="25" t="e">
        <f>VLOOKUP(C$8:C$8,Sheet2!$C$8:$S$8,17,0)</f>
        <v>#N/A</v>
      </c>
      <c r="S8" s="25" t="e">
        <f>VLOOKUP(E$8:E$8,Sheet2!$J$8:$U$8,12,0)</f>
        <v>#N/A</v>
      </c>
      <c r="T8" s="25" t="str">
        <f>VLOOKUP(C$8:C$8,Sheet2!$E$8:$I$8,5,0)</f>
        <v>淋巴癌</v>
      </c>
    </row>
    <row r="9" s="2" customFormat="1" ht="25" customHeight="1" spans="1:20">
      <c r="A9" s="14">
        <v>240</v>
      </c>
      <c r="B9" s="15" t="s">
        <v>111</v>
      </c>
      <c r="C9" s="16" t="s">
        <v>112</v>
      </c>
      <c r="D9" s="15" t="s">
        <v>111</v>
      </c>
      <c r="E9" s="17" t="s">
        <v>112</v>
      </c>
      <c r="F9" s="18" t="s">
        <v>18</v>
      </c>
      <c r="G9" s="18" t="s">
        <v>19</v>
      </c>
      <c r="H9" s="18" t="s">
        <v>107</v>
      </c>
      <c r="I9" s="18" t="s">
        <v>79</v>
      </c>
      <c r="J9" s="18" t="s">
        <v>109</v>
      </c>
      <c r="K9" s="18" t="s">
        <v>113</v>
      </c>
      <c r="L9" s="26">
        <v>2</v>
      </c>
      <c r="M9" s="26">
        <v>2</v>
      </c>
      <c r="N9" s="27">
        <v>1400</v>
      </c>
      <c r="O9" s="2" t="s">
        <v>114</v>
      </c>
      <c r="P9" s="25">
        <f>VLOOKUP(C$9:C$9,Sheet2!$C$9:$N$9,12,0)</f>
        <v>1400</v>
      </c>
      <c r="Q9" s="25" t="str">
        <f>VLOOKUP(C$9:C$9,Sheet2!$C$9:$O$9,13,0)</f>
        <v>车辆无支出证明</v>
      </c>
      <c r="R9" s="25" t="e">
        <f>VLOOKUP(C$9:C$9,Sheet2!$C$9:$S$9,17,0)</f>
        <v>#N/A</v>
      </c>
      <c r="S9" s="25" t="e">
        <f>VLOOKUP(E$9:E$9,Sheet2!$J$9:$U$9,12,0)</f>
        <v>#N/A</v>
      </c>
      <c r="T9" s="25" t="str">
        <f>VLOOKUP(C$9:C$9,Sheet2!$E$9:$I$9,5,0)</f>
        <v>因病</v>
      </c>
    </row>
    <row r="10" s="1" customFormat="1" ht="28" customHeight="1" spans="1:20">
      <c r="A10" s="14">
        <v>190</v>
      </c>
      <c r="B10" s="19" t="s">
        <v>115</v>
      </c>
      <c r="C10" s="20" t="s">
        <v>116</v>
      </c>
      <c r="D10" s="19" t="s">
        <v>115</v>
      </c>
      <c r="E10" s="20" t="s">
        <v>116</v>
      </c>
      <c r="F10" s="18" t="s">
        <v>18</v>
      </c>
      <c r="G10" s="21" t="s">
        <v>19</v>
      </c>
      <c r="H10" s="18" t="s">
        <v>95</v>
      </c>
      <c r="I10" s="18" t="s">
        <v>96</v>
      </c>
      <c r="J10" s="18" t="s">
        <v>22</v>
      </c>
      <c r="K10" s="18" t="s">
        <v>47</v>
      </c>
      <c r="L10" s="26">
        <v>2</v>
      </c>
      <c r="M10" s="26">
        <v>2</v>
      </c>
      <c r="N10" s="28">
        <v>2800</v>
      </c>
      <c r="O10" s="1" t="s">
        <v>117</v>
      </c>
      <c r="P10" s="23">
        <f>VLOOKUP(C$10:C$10,Sheet2!$C$10:$N$10,12,0)</f>
        <v>2800</v>
      </c>
      <c r="Q10" s="23" t="str">
        <f>VLOOKUP(C$10:C$10,Sheet2!$C$10:$O$10,13,0)</f>
        <v>夫妻社保1050.71待定</v>
      </c>
      <c r="R10" s="23" t="e">
        <f>VLOOKUP(C$10:C$10,Sheet2!$C$10:$S$10,17,0)</f>
        <v>#N/A</v>
      </c>
      <c r="S10" s="23" t="e">
        <f>VLOOKUP(E$10:E$10,Sheet2!$J$10:$U$10,12,0)</f>
        <v>#N/A</v>
      </c>
      <c r="T10" s="23" t="str">
        <f>VLOOKUP(C$10:C$10,Sheet2!$E$10:$I$10,5,0)</f>
        <v>大病</v>
      </c>
    </row>
    <row r="11" s="1" customFormat="1" ht="28" customHeight="1" spans="1:20">
      <c r="A11" s="14">
        <v>181</v>
      </c>
      <c r="B11" s="19" t="s">
        <v>118</v>
      </c>
      <c r="C11" s="20" t="s">
        <v>119</v>
      </c>
      <c r="D11" s="19" t="s">
        <v>118</v>
      </c>
      <c r="E11" s="20" t="s">
        <v>119</v>
      </c>
      <c r="F11" s="18" t="s">
        <v>18</v>
      </c>
      <c r="G11" s="21" t="s">
        <v>19</v>
      </c>
      <c r="H11" s="18" t="s">
        <v>95</v>
      </c>
      <c r="I11" s="18" t="s">
        <v>120</v>
      </c>
      <c r="J11" s="18" t="s">
        <v>22</v>
      </c>
      <c r="K11" s="18" t="s">
        <v>113</v>
      </c>
      <c r="L11" s="26">
        <v>2</v>
      </c>
      <c r="M11" s="26">
        <v>2</v>
      </c>
      <c r="N11" s="28">
        <v>2800</v>
      </c>
      <c r="O11" s="1" t="s">
        <v>121</v>
      </c>
      <c r="P11" s="23">
        <f>VLOOKUP(C$11:C$11,Sheet2!$C$11:$N$11,12,0)</f>
        <v>2800</v>
      </c>
      <c r="Q11" s="23" t="str">
        <f>VLOOKUP(C$11:C$11,Sheet2!$C$11:$O$11,13,0)</f>
        <v>社保1720.86待定</v>
      </c>
      <c r="R11" s="23" t="e">
        <f>VLOOKUP(C$11:C$11,Sheet2!$C$11:$S$11,17,0)</f>
        <v>#N/A</v>
      </c>
      <c r="S11" s="23" t="e">
        <f>VLOOKUP(E$11:E$11,Sheet2!$J$11:$U$11,12,0)</f>
        <v>#N/A</v>
      </c>
      <c r="T11" s="23" t="str">
        <f>VLOOKUP(C$11:C$11,Sheet2!$E$11:$I$11,5,0)</f>
        <v>大病花费较多</v>
      </c>
    </row>
  </sheetData>
  <dataValidations count="4">
    <dataValidation type="list" allowBlank="1" showInputMessage="1" showErrorMessage="1" sqref="F1 F2 F3 F4 F5 F6 F7 F8 F9 F10 F11">
      <formula1>"城镇,农村"</formula1>
    </dataValidation>
    <dataValidation type="list" allowBlank="1" showInputMessage="1" showErrorMessage="1" sqref="K1 K2 K3 K4 K5 K6 K7 K8 K9 K10 K11">
      <formula1>"低保家庭,特困人员,低收入,贫困户,低保贫困户,其他"</formula1>
    </dataValidation>
    <dataValidation type="list" allowBlank="1" showInputMessage="1" showErrorMessage="1" sqref="J1 J2 J3 J4 J5 J6 J7 J8 J9 J10 J11">
      <formula1>"支出型,应急型"</formula1>
    </dataValidation>
    <dataValidation allowBlank="1" showInputMessage="1" showErrorMessage="1" sqref="L1 M1 L2 M2 L3 M3 L4 M4 L5 M5 L6 M6 L7 M7 L8 M8 L9 M9 L10 M10 L11 M11"/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2018-08-13T09:10:00Z</dcterms:created>
  <dcterms:modified xsi:type="dcterms:W3CDTF">2021-11-02T02:33:45Z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99FB4583A2F243BDB57641C8CD344534</vt:lpwstr>
  </property>
</Properties>
</file>